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tcta-my.sharepoint.com/personal/ekhosa_tcta_co_za/Documents/DAILY FILE - EVANS/RFQs/2025-2026/RFQ - KITCHEN CONSUMEABLES/"/>
    </mc:Choice>
  </mc:AlternateContent>
  <xr:revisionPtr revIDLastSave="20" documentId="8_{53BD99A5-C10F-4352-9023-B79813D94C9E}" xr6:coauthVersionLast="47" xr6:coauthVersionMax="47" xr10:uidLastSave="{A5356ADE-EF81-4427-A3C0-D4D58CAF227F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Sheet1!$A$1:$I$64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1" l="1"/>
  <c r="I28" i="1" s="1"/>
  <c r="H27" i="1"/>
  <c r="I27" i="1" s="1"/>
  <c r="H26" i="1"/>
  <c r="I26" i="1" s="1"/>
  <c r="H25" i="1"/>
  <c r="I25" i="1" s="1"/>
  <c r="H22" i="1"/>
  <c r="I22" i="1" s="1"/>
  <c r="H14" i="1"/>
  <c r="I14" i="1" s="1"/>
  <c r="H13" i="1"/>
  <c r="I13" i="1" s="1"/>
  <c r="H20" i="1"/>
  <c r="I20" i="1" s="1"/>
  <c r="H24" i="1"/>
  <c r="I24" i="1" s="1"/>
  <c r="H41" i="1"/>
  <c r="I41" i="1" s="1"/>
  <c r="H40" i="1"/>
  <c r="I40" i="1" s="1"/>
  <c r="H39" i="1"/>
  <c r="I39" i="1" s="1"/>
  <c r="H38" i="1"/>
  <c r="I38" i="1" s="1"/>
  <c r="H37" i="1"/>
  <c r="I37" i="1" s="1"/>
  <c r="H6" i="1"/>
  <c r="I6" i="1" s="1"/>
  <c r="H56" i="1"/>
  <c r="I56" i="1" s="1"/>
  <c r="H57" i="1"/>
  <c r="I57" i="1" s="1"/>
  <c r="H55" i="1"/>
  <c r="I55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43" i="1"/>
  <c r="I43" i="1" s="1"/>
  <c r="I58" i="1" l="1"/>
  <c r="H58" i="1"/>
  <c r="I53" i="1"/>
  <c r="H53" i="1"/>
  <c r="H32" i="1"/>
  <c r="I32" i="1" s="1"/>
  <c r="H21" i="1"/>
  <c r="I21" i="1" s="1"/>
  <c r="H23" i="1"/>
  <c r="I23" i="1" s="1"/>
  <c r="H19" i="1"/>
  <c r="I19" i="1" s="1"/>
  <c r="H17" i="1"/>
  <c r="I17" i="1" s="1"/>
  <c r="H16" i="1"/>
  <c r="I16" i="1" s="1"/>
  <c r="H15" i="1"/>
  <c r="I15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5" i="1"/>
  <c r="I5" i="1" s="1"/>
  <c r="I33" i="1" l="1"/>
  <c r="H33" i="1"/>
  <c r="H29" i="1"/>
  <c r="I29" i="1" l="1"/>
  <c r="C61" i="1" l="1"/>
  <c r="C62" i="1" l="1"/>
</calcChain>
</file>

<file path=xl/sharedStrings.xml><?xml version="1.0" encoding="utf-8"?>
<sst xmlns="http://schemas.openxmlformats.org/spreadsheetml/2006/main" count="242" uniqueCount="152">
  <si>
    <t>1 litre</t>
  </si>
  <si>
    <t>5 litre</t>
  </si>
  <si>
    <t>1kg</t>
  </si>
  <si>
    <t>200g</t>
  </si>
  <si>
    <t>300ml</t>
  </si>
  <si>
    <t>ITEM</t>
  </si>
  <si>
    <t>DESCRIPTION</t>
  </si>
  <si>
    <t>VOLUME</t>
  </si>
  <si>
    <t>Monthly</t>
  </si>
  <si>
    <t>6 pcs per pack</t>
  </si>
  <si>
    <t>6 units per pack</t>
  </si>
  <si>
    <t>24 per box</t>
  </si>
  <si>
    <t>Unit</t>
  </si>
  <si>
    <t>Per unit</t>
  </si>
  <si>
    <t>Per box</t>
  </si>
  <si>
    <t>per box</t>
  </si>
  <si>
    <t>CLEANING MATERIALS</t>
  </si>
  <si>
    <t>KITCHEN CONSUMABLES</t>
  </si>
  <si>
    <t>FREQUENCY</t>
  </si>
  <si>
    <t>KC1</t>
  </si>
  <si>
    <t>KC2</t>
  </si>
  <si>
    <t>KC3</t>
  </si>
  <si>
    <t>KC4</t>
  </si>
  <si>
    <t>KC5</t>
  </si>
  <si>
    <t>KC6</t>
  </si>
  <si>
    <t>KC7</t>
  </si>
  <si>
    <t>KC8</t>
  </si>
  <si>
    <t>KC9</t>
  </si>
  <si>
    <t>KC10</t>
  </si>
  <si>
    <t>KC11</t>
  </si>
  <si>
    <t>KC12</t>
  </si>
  <si>
    <t>CM1</t>
  </si>
  <si>
    <t>CM2</t>
  </si>
  <si>
    <t>CM3</t>
  </si>
  <si>
    <t>CM4</t>
  </si>
  <si>
    <t>CM5</t>
  </si>
  <si>
    <t>SO1</t>
  </si>
  <si>
    <t>CT1</t>
  </si>
  <si>
    <t>CT2</t>
  </si>
  <si>
    <t>CT3</t>
  </si>
  <si>
    <t>CT4</t>
  </si>
  <si>
    <t>CT5</t>
  </si>
  <si>
    <t>CR1</t>
  </si>
  <si>
    <t>CR8</t>
  </si>
  <si>
    <t>CR2</t>
  </si>
  <si>
    <t>CR3</t>
  </si>
  <si>
    <t>CR4</t>
  </si>
  <si>
    <t>CR5</t>
  </si>
  <si>
    <t>CR6</t>
  </si>
  <si>
    <t>CR7</t>
  </si>
  <si>
    <t>CR9</t>
  </si>
  <si>
    <t>CR10</t>
  </si>
  <si>
    <t>UNIT COST INCL VAT</t>
  </si>
  <si>
    <t>MONTHLY QTY</t>
  </si>
  <si>
    <t>1 x 200s</t>
  </si>
  <si>
    <t>COSTING 
METHODOLOGY</t>
  </si>
  <si>
    <t>6 per box</t>
  </si>
  <si>
    <t>The volumes are indicative only and will only be used to do the financial evaluation, but they do not create an obligation to TCTA to incur these transaction volumes.</t>
  </si>
  <si>
    <t>AP1</t>
  </si>
  <si>
    <t>1.8 l stainless steel cordless kettle</t>
  </si>
  <si>
    <t>4 slice stainless steel toaster</t>
  </si>
  <si>
    <t>AP2</t>
  </si>
  <si>
    <t>TOTAL CONTRACT COST</t>
  </si>
  <si>
    <t>250g</t>
  </si>
  <si>
    <t>Low fat long life milk with added vitamin D UHT process</t>
  </si>
  <si>
    <t>KC13</t>
  </si>
  <si>
    <t>60% fat spread margarine (e.g. Rama, Ole, Flora, etc or equivalent)</t>
  </si>
  <si>
    <t>1 kg tub</t>
  </si>
  <si>
    <t>Insectiside for flying and crawling insects</t>
  </si>
  <si>
    <t>300mm x 300mm</t>
  </si>
  <si>
    <t>per pack of 200</t>
  </si>
  <si>
    <t>1 ply white serviettes 300 units</t>
  </si>
  <si>
    <t>Individually wrapped toothpicks</t>
  </si>
  <si>
    <t>Tagged tea bags 100s per package individually wrapped/ packed</t>
  </si>
  <si>
    <t>Table spoons stainless steel 200mm (L) x 40mm (W)</t>
  </si>
  <si>
    <t>Teaspoons stainless steel 130mm (L) x 50mm (W) x 190mm (H)</t>
  </si>
  <si>
    <t>Dinner Forks stainless steel 220mm (L) x 20mm (W) x 15mm (H)</t>
  </si>
  <si>
    <t>Dinner Knives stainless steel 181mm (L) x 85mm (W) x 25mm (H)</t>
  </si>
  <si>
    <t>Bread knives stainless steel with plastic handle 375mm (L) x 55mm (W) x 25mm (H)</t>
  </si>
  <si>
    <t>AP3</t>
  </si>
  <si>
    <t>Opal glass round dinner plates microwave safe and dishwasher safe 290mm (L) x 170mm (W) x 300mm (H)</t>
  </si>
  <si>
    <t>Tea cup saucers to match CR4 microwave safe and dishwasher safe</t>
  </si>
  <si>
    <t>White coffee mug saucers to match CR5</t>
  </si>
  <si>
    <t>1.3 litre glass water jug with plastic lid</t>
  </si>
  <si>
    <t>4 compartment wooden coffee and sugar drawer 50mm (H) x 240 (W) x 300 (L)</t>
  </si>
  <si>
    <t>Rooibos tea bags 100s per package  individually wrapped/ packed</t>
  </si>
  <si>
    <t>Brown sugar sachets / tubes 5g</t>
  </si>
  <si>
    <t>White sugar sachets / tubes 5g</t>
  </si>
  <si>
    <t>Percolated blend of coffee and chicory sachets / tubes 200 x 2 g - 2,7g</t>
  </si>
  <si>
    <t>540g</t>
  </si>
  <si>
    <t>Instant hot chocolate with 30% milk</t>
  </si>
  <si>
    <t>Instant 100% coffee freeze dried</t>
  </si>
  <si>
    <t>Concentrated orange squash 1:3 dilution ratio</t>
  </si>
  <si>
    <t>1 box</t>
  </si>
  <si>
    <t>pack of 10</t>
  </si>
  <si>
    <t>Dish drying cloths app. 450mm x 750mm</t>
  </si>
  <si>
    <t>350ml</t>
  </si>
  <si>
    <t>per pack of 12</t>
  </si>
  <si>
    <t>Delivery cost</t>
  </si>
  <si>
    <t>Liquid hand sanitiser minimum 70% alcohol content</t>
  </si>
  <si>
    <t>White cereal bowls microwave safe and dishwasher safe 500ml</t>
  </si>
  <si>
    <t>Drinking glasses / water glasses 375ml</t>
  </si>
  <si>
    <t>Tea cups 200 ml to match CR 5 microwave safe and dishwasher safe 225ml</t>
  </si>
  <si>
    <t>White coffee mugs 350 ml microwave safe and dishwasher safe</t>
  </si>
  <si>
    <t>Whisky glasses 275ml</t>
  </si>
  <si>
    <t>per order</t>
  </si>
  <si>
    <t>CM6</t>
  </si>
  <si>
    <t>MONTHLY COST</t>
  </si>
  <si>
    <t>YEAR1</t>
  </si>
  <si>
    <t>2,5 kg box</t>
  </si>
  <si>
    <t xml:space="preserve"> Full cream long life milk with added vitamin D UHT process</t>
  </si>
  <si>
    <t>Quarterly</t>
  </si>
  <si>
    <t>Table salt satches 500 per box</t>
  </si>
  <si>
    <t>CROCKERY QUARTERLY</t>
  </si>
  <si>
    <t>CUTLERY QUARTERLY</t>
  </si>
  <si>
    <t>Estimated Cost Year 1</t>
  </si>
  <si>
    <t>QUARTERLY  QTY</t>
  </si>
  <si>
    <t>TOTAL COST FOR KITCHEN CONSUMABLES AND CLEANING MATERIALS</t>
  </si>
  <si>
    <t>TOTAL COST FOR SPECIAL ORDERS</t>
  </si>
  <si>
    <t>APPLIANCES</t>
  </si>
  <si>
    <t>ADHOC</t>
  </si>
  <si>
    <t>pack of 4</t>
  </si>
  <si>
    <t>1 off</t>
  </si>
  <si>
    <t>Bicarbonate of Soda</t>
  </si>
  <si>
    <t>500g</t>
  </si>
  <si>
    <t>800g</t>
  </si>
  <si>
    <t>Kitchen roller towel</t>
  </si>
  <si>
    <t>260 x 220</t>
  </si>
  <si>
    <t>SPECIAL ORDERS AS AND WHEN REQUESTED</t>
  </si>
  <si>
    <t>Canderel / Egui sweet</t>
  </si>
  <si>
    <t>Per pack of 2</t>
  </si>
  <si>
    <t>CM 7</t>
  </si>
  <si>
    <t>CM8</t>
  </si>
  <si>
    <t>CM9</t>
  </si>
  <si>
    <t>CM10</t>
  </si>
  <si>
    <t>Dishwashing liquid (For Clarens)</t>
  </si>
  <si>
    <t>Handy Andy (For Clarens)</t>
  </si>
  <si>
    <t>Double Ply toilet rolls (For Clarens)</t>
  </si>
  <si>
    <t>TOTAL COST FOR APPLIANCES</t>
  </si>
  <si>
    <t>750ml</t>
  </si>
  <si>
    <t>Double Ply Baby Soft</t>
  </si>
  <si>
    <t>pack of 18</t>
  </si>
  <si>
    <t>monthly</t>
  </si>
  <si>
    <t>FREQUENCY OF ORDER</t>
  </si>
  <si>
    <t>per unit</t>
  </si>
  <si>
    <t>AWARD COST</t>
  </si>
  <si>
    <t>Adhoc</t>
  </si>
  <si>
    <t>TOTAL COST ON SPECIAL ORDERS,CROCKERY, CUTLERY</t>
  </si>
  <si>
    <t>Unit cost</t>
  </si>
  <si>
    <t>1.5 litre stainless steel vacuum jug and plastic cap</t>
  </si>
  <si>
    <r>
      <t xml:space="preserve">ONLY COMPLETE THE CELLS HIGHLIGHTED IN YELLOW. </t>
    </r>
    <r>
      <rPr>
        <b/>
        <i/>
        <sz val="11"/>
        <color theme="1"/>
        <rFont val="Arial"/>
        <family val="2"/>
      </rPr>
      <t>HAND-WRITTEN OR MANUAL COMPLETION OF ANNEXURE G WILL RESULT IN THE BIDDER BEING DISQUALIFIED</t>
    </r>
  </si>
  <si>
    <t>PRICING SCHEDULE - ANNEXURE G 
 (MARKUP MUST BE INCLUDED IN THE UNIT COST)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</si>
</sst>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i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164" fontId="4" fillId="4" borderId="1" xfId="0" applyNumberFormat="1" applyFont="1" applyFill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0" fontId="4" fillId="0" borderId="4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5" fillId="6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/>
    </xf>
    <xf numFmtId="164" fontId="6" fillId="2" borderId="5" xfId="0" applyNumberFormat="1" applyFont="1" applyFill="1" applyBorder="1" applyAlignment="1">
      <alignment vertical="top"/>
    </xf>
    <xf numFmtId="0" fontId="6" fillId="3" borderId="3" xfId="0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vertical="top"/>
    </xf>
    <xf numFmtId="0" fontId="4" fillId="3" borderId="0" xfId="0" applyFont="1" applyFill="1" applyAlignment="1">
      <alignment vertical="top"/>
    </xf>
    <xf numFmtId="0" fontId="5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top"/>
    </xf>
    <xf numFmtId="164" fontId="8" fillId="6" borderId="8" xfId="0" applyNumberFormat="1" applyFont="1" applyFill="1" applyBorder="1" applyAlignment="1">
      <alignment vertical="top"/>
    </xf>
    <xf numFmtId="0" fontId="8" fillId="6" borderId="8" xfId="0" applyFont="1" applyFill="1" applyBorder="1" applyAlignment="1">
      <alignment vertical="top"/>
    </xf>
    <xf numFmtId="0" fontId="8" fillId="6" borderId="9" xfId="0" applyFont="1" applyFill="1" applyBorder="1" applyAlignment="1">
      <alignment vertical="top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164" fontId="4" fillId="4" borderId="6" xfId="0" applyNumberFormat="1" applyFont="1" applyFill="1" applyBorder="1" applyAlignment="1">
      <alignment vertical="top"/>
    </xf>
    <xf numFmtId="164" fontId="4" fillId="0" borderId="6" xfId="0" applyNumberFormat="1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vertical="top"/>
    </xf>
    <xf numFmtId="164" fontId="6" fillId="2" borderId="1" xfId="0" applyNumberFormat="1" applyFont="1" applyFill="1" applyBorder="1" applyAlignment="1">
      <alignment vertical="top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0" borderId="2" xfId="0" applyFont="1" applyBorder="1" applyAlignment="1">
      <alignment vertical="top"/>
    </xf>
    <xf numFmtId="0" fontId="5" fillId="6" borderId="4" xfId="0" applyFont="1" applyFill="1" applyBorder="1" applyAlignment="1">
      <alignment horizontal="center" vertical="top"/>
    </xf>
    <xf numFmtId="0" fontId="5" fillId="6" borderId="1" xfId="0" applyFont="1" applyFill="1" applyBorder="1" applyAlignment="1">
      <alignment vertical="top"/>
    </xf>
    <xf numFmtId="0" fontId="4" fillId="0" borderId="3" xfId="0" applyFont="1" applyBorder="1" applyAlignment="1">
      <alignment horizontal="center" vertical="top"/>
    </xf>
    <xf numFmtId="0" fontId="6" fillId="2" borderId="4" xfId="0" applyFont="1" applyFill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9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top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top"/>
    </xf>
    <xf numFmtId="164" fontId="4" fillId="3" borderId="0" xfId="0" applyNumberFormat="1" applyFont="1" applyFill="1" applyAlignment="1">
      <alignment horizontal="center" vertical="top"/>
    </xf>
    <xf numFmtId="0" fontId="3" fillId="3" borderId="0" xfId="0" applyFont="1" applyFill="1" applyAlignment="1">
      <alignment vertical="center"/>
    </xf>
    <xf numFmtId="164" fontId="3" fillId="3" borderId="0" xfId="0" applyNumberFormat="1" applyFont="1" applyFill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7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6" fillId="2" borderId="5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5" fillId="6" borderId="2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view="pageBreakPreview" zoomScale="80" zoomScaleNormal="90" zoomScaleSheetLayoutView="80" workbookViewId="0">
      <selection activeCell="G6" sqref="G6"/>
    </sheetView>
  </sheetViews>
  <sheetFormatPr defaultColWidth="9.1796875" defaultRowHeight="14" x14ac:dyDescent="0.35"/>
  <cols>
    <col min="1" max="1" width="6.54296875" style="51" customWidth="1"/>
    <col min="2" max="2" width="48" style="2" customWidth="1"/>
    <col min="3" max="4" width="17.6328125" style="52" customWidth="1"/>
    <col min="5" max="5" width="20.54296875" style="52" customWidth="1"/>
    <col min="6" max="6" width="14.1796875" style="52" customWidth="1"/>
    <col min="7" max="7" width="14.36328125" style="2" customWidth="1"/>
    <col min="8" max="8" width="14.08984375" style="2" customWidth="1"/>
    <col min="9" max="9" width="20.7265625" style="2" customWidth="1"/>
    <col min="10" max="16384" width="9.1796875" style="2"/>
  </cols>
  <sheetData>
    <row r="1" spans="1:9" ht="40.25" customHeight="1" x14ac:dyDescent="0.35">
      <c r="A1" s="58" t="s">
        <v>151</v>
      </c>
      <c r="B1" s="58"/>
      <c r="C1" s="58"/>
      <c r="D1" s="58"/>
      <c r="E1" s="58"/>
      <c r="F1" s="58"/>
      <c r="G1" s="58"/>
      <c r="H1" s="58"/>
      <c r="I1" s="58"/>
    </row>
    <row r="2" spans="1:9" ht="21.65" customHeight="1" x14ac:dyDescent="0.35">
      <c r="A2" s="67" t="s">
        <v>150</v>
      </c>
      <c r="B2" s="67"/>
      <c r="C2" s="67"/>
      <c r="D2" s="67"/>
      <c r="E2" s="67"/>
      <c r="F2" s="67"/>
      <c r="G2" s="67"/>
      <c r="H2" s="67"/>
      <c r="I2" s="67"/>
    </row>
    <row r="3" spans="1:9" ht="32.4" customHeight="1" x14ac:dyDescent="0.35">
      <c r="A3" s="3" t="s">
        <v>5</v>
      </c>
      <c r="B3" s="3" t="s">
        <v>6</v>
      </c>
      <c r="C3" s="3" t="s">
        <v>7</v>
      </c>
      <c r="D3" s="1" t="s">
        <v>143</v>
      </c>
      <c r="E3" s="1" t="s">
        <v>55</v>
      </c>
      <c r="F3" s="1" t="s">
        <v>53</v>
      </c>
      <c r="G3" s="4" t="s">
        <v>52</v>
      </c>
      <c r="H3" s="1" t="s">
        <v>107</v>
      </c>
      <c r="I3" s="1" t="s">
        <v>145</v>
      </c>
    </row>
    <row r="4" spans="1:9" ht="18.649999999999999" customHeight="1" x14ac:dyDescent="0.35">
      <c r="A4" s="68" t="s">
        <v>17</v>
      </c>
      <c r="B4" s="69"/>
      <c r="C4" s="70"/>
      <c r="D4" s="5"/>
      <c r="E4" s="5"/>
      <c r="F4" s="5"/>
      <c r="G4" s="6"/>
      <c r="H4" s="7"/>
      <c r="I4" s="7"/>
    </row>
    <row r="5" spans="1:9" ht="28" x14ac:dyDescent="0.35">
      <c r="A5" s="8" t="s">
        <v>19</v>
      </c>
      <c r="B5" s="33" t="s">
        <v>110</v>
      </c>
      <c r="C5" s="10" t="s">
        <v>0</v>
      </c>
      <c r="D5" s="10" t="s">
        <v>8</v>
      </c>
      <c r="E5" s="10" t="s">
        <v>13</v>
      </c>
      <c r="F5" s="10">
        <v>130</v>
      </c>
      <c r="G5" s="11"/>
      <c r="H5" s="12">
        <f t="shared" ref="H5:H17" si="0">F5*G5</f>
        <v>0</v>
      </c>
      <c r="I5" s="12">
        <f t="shared" ref="I5:I11" si="1">H5*24</f>
        <v>0</v>
      </c>
    </row>
    <row r="6" spans="1:9" ht="28" x14ac:dyDescent="0.35">
      <c r="A6" s="8" t="s">
        <v>20</v>
      </c>
      <c r="B6" s="33" t="s">
        <v>64</v>
      </c>
      <c r="C6" s="10" t="s">
        <v>0</v>
      </c>
      <c r="D6" s="10" t="s">
        <v>8</v>
      </c>
      <c r="E6" s="10" t="s">
        <v>13</v>
      </c>
      <c r="F6" s="10">
        <v>50</v>
      </c>
      <c r="G6" s="11"/>
      <c r="H6" s="12">
        <f t="shared" si="0"/>
        <v>0</v>
      </c>
      <c r="I6" s="12">
        <f t="shared" si="1"/>
        <v>0</v>
      </c>
    </row>
    <row r="7" spans="1:9" ht="22.25" customHeight="1" x14ac:dyDescent="0.35">
      <c r="A7" s="8" t="s">
        <v>21</v>
      </c>
      <c r="B7" s="53" t="s">
        <v>86</v>
      </c>
      <c r="C7" s="13" t="s">
        <v>109</v>
      </c>
      <c r="D7" s="10" t="s">
        <v>8</v>
      </c>
      <c r="E7" s="10" t="s">
        <v>14</v>
      </c>
      <c r="F7" s="10">
        <v>1</v>
      </c>
      <c r="G7" s="11"/>
      <c r="H7" s="12">
        <f t="shared" si="0"/>
        <v>0</v>
      </c>
      <c r="I7" s="12">
        <f t="shared" si="1"/>
        <v>0</v>
      </c>
    </row>
    <row r="8" spans="1:9" ht="22.25" customHeight="1" x14ac:dyDescent="0.35">
      <c r="A8" s="8" t="s">
        <v>22</v>
      </c>
      <c r="B8" s="53" t="s">
        <v>87</v>
      </c>
      <c r="C8" s="13" t="s">
        <v>109</v>
      </c>
      <c r="D8" s="10" t="s">
        <v>8</v>
      </c>
      <c r="E8" s="10" t="s">
        <v>14</v>
      </c>
      <c r="F8" s="10">
        <v>1</v>
      </c>
      <c r="G8" s="11"/>
      <c r="H8" s="12">
        <f t="shared" si="0"/>
        <v>0</v>
      </c>
      <c r="I8" s="12">
        <f t="shared" si="1"/>
        <v>0</v>
      </c>
    </row>
    <row r="9" spans="1:9" ht="28" x14ac:dyDescent="0.35">
      <c r="A9" s="8" t="s">
        <v>23</v>
      </c>
      <c r="B9" s="33" t="s">
        <v>73</v>
      </c>
      <c r="C9" s="13" t="s">
        <v>63</v>
      </c>
      <c r="D9" s="10" t="s">
        <v>8</v>
      </c>
      <c r="E9" s="10" t="s">
        <v>14</v>
      </c>
      <c r="F9" s="10">
        <v>10</v>
      </c>
      <c r="G9" s="11"/>
      <c r="H9" s="12">
        <f t="shared" si="0"/>
        <v>0</v>
      </c>
      <c r="I9" s="12">
        <f t="shared" si="1"/>
        <v>0</v>
      </c>
    </row>
    <row r="10" spans="1:9" ht="28" x14ac:dyDescent="0.35">
      <c r="A10" s="8" t="s">
        <v>24</v>
      </c>
      <c r="B10" s="33" t="s">
        <v>85</v>
      </c>
      <c r="C10" s="13" t="s">
        <v>63</v>
      </c>
      <c r="D10" s="10" t="s">
        <v>8</v>
      </c>
      <c r="E10" s="10" t="s">
        <v>14</v>
      </c>
      <c r="F10" s="10">
        <v>10</v>
      </c>
      <c r="G10" s="11"/>
      <c r="H10" s="12">
        <f t="shared" si="0"/>
        <v>0</v>
      </c>
      <c r="I10" s="12">
        <f t="shared" si="1"/>
        <v>0</v>
      </c>
    </row>
    <row r="11" spans="1:9" ht="28" x14ac:dyDescent="0.35">
      <c r="A11" s="8" t="s">
        <v>25</v>
      </c>
      <c r="B11" s="15" t="s">
        <v>88</v>
      </c>
      <c r="C11" s="13" t="s">
        <v>89</v>
      </c>
      <c r="D11" s="10" t="s">
        <v>8</v>
      </c>
      <c r="E11" s="10" t="s">
        <v>13</v>
      </c>
      <c r="F11" s="10">
        <v>4</v>
      </c>
      <c r="G11" s="11"/>
      <c r="H11" s="12">
        <f t="shared" si="0"/>
        <v>0</v>
      </c>
      <c r="I11" s="12">
        <f t="shared" si="1"/>
        <v>0</v>
      </c>
    </row>
    <row r="12" spans="1:9" ht="23.4" customHeight="1" x14ac:dyDescent="0.35">
      <c r="A12" s="8" t="s">
        <v>26</v>
      </c>
      <c r="B12" s="53" t="s">
        <v>91</v>
      </c>
      <c r="C12" s="13" t="s">
        <v>3</v>
      </c>
      <c r="D12" s="10" t="s">
        <v>8</v>
      </c>
      <c r="E12" s="10" t="s">
        <v>13</v>
      </c>
      <c r="F12" s="10">
        <v>12</v>
      </c>
      <c r="G12" s="11"/>
      <c r="H12" s="12">
        <f t="shared" si="0"/>
        <v>0</v>
      </c>
      <c r="I12" s="12">
        <f t="shared" ref="I12:I17" si="2">H12*24</f>
        <v>0</v>
      </c>
    </row>
    <row r="13" spans="1:9" ht="24.65" customHeight="1" x14ac:dyDescent="0.35">
      <c r="A13" s="8" t="s">
        <v>27</v>
      </c>
      <c r="B13" s="53" t="s">
        <v>129</v>
      </c>
      <c r="C13" s="13" t="s">
        <v>125</v>
      </c>
      <c r="D13" s="10" t="s">
        <v>8</v>
      </c>
      <c r="E13" s="10" t="s">
        <v>13</v>
      </c>
      <c r="F13" s="10">
        <v>10</v>
      </c>
      <c r="G13" s="11"/>
      <c r="H13" s="12">
        <f t="shared" ref="H13" si="3">F13*G13</f>
        <v>0</v>
      </c>
      <c r="I13" s="12">
        <f t="shared" si="2"/>
        <v>0</v>
      </c>
    </row>
    <row r="14" spans="1:9" ht="24.65" customHeight="1" x14ac:dyDescent="0.35">
      <c r="A14" s="8" t="s">
        <v>28</v>
      </c>
      <c r="B14" s="53" t="s">
        <v>90</v>
      </c>
      <c r="C14" s="10" t="s">
        <v>2</v>
      </c>
      <c r="D14" s="10" t="s">
        <v>8</v>
      </c>
      <c r="E14" s="10" t="s">
        <v>13</v>
      </c>
      <c r="F14" s="10">
        <v>14</v>
      </c>
      <c r="G14" s="11"/>
      <c r="H14" s="12">
        <f t="shared" si="0"/>
        <v>0</v>
      </c>
      <c r="I14" s="12">
        <f t="shared" si="2"/>
        <v>0</v>
      </c>
    </row>
    <row r="15" spans="1:9" ht="24.65" customHeight="1" x14ac:dyDescent="0.35">
      <c r="A15" s="8" t="s">
        <v>29</v>
      </c>
      <c r="B15" s="33" t="s">
        <v>92</v>
      </c>
      <c r="C15" s="10" t="s">
        <v>1</v>
      </c>
      <c r="D15" s="10" t="s">
        <v>8</v>
      </c>
      <c r="E15" s="10" t="s">
        <v>13</v>
      </c>
      <c r="F15" s="10">
        <v>13</v>
      </c>
      <c r="G15" s="11"/>
      <c r="H15" s="12">
        <f t="shared" si="0"/>
        <v>0</v>
      </c>
      <c r="I15" s="12">
        <f t="shared" si="2"/>
        <v>0</v>
      </c>
    </row>
    <row r="16" spans="1:9" ht="28" x14ac:dyDescent="0.35">
      <c r="A16" s="8" t="s">
        <v>30</v>
      </c>
      <c r="B16" s="33" t="s">
        <v>66</v>
      </c>
      <c r="C16" s="10" t="s">
        <v>67</v>
      </c>
      <c r="D16" s="10" t="s">
        <v>8</v>
      </c>
      <c r="E16" s="10" t="s">
        <v>13</v>
      </c>
      <c r="F16" s="10">
        <v>13</v>
      </c>
      <c r="G16" s="11"/>
      <c r="H16" s="12">
        <f t="shared" si="0"/>
        <v>0</v>
      </c>
      <c r="I16" s="12">
        <f t="shared" si="2"/>
        <v>0</v>
      </c>
    </row>
    <row r="17" spans="1:9" ht="20.399999999999999" customHeight="1" x14ac:dyDescent="0.35">
      <c r="A17" s="8" t="s">
        <v>65</v>
      </c>
      <c r="B17" s="33" t="s">
        <v>112</v>
      </c>
      <c r="C17" s="10" t="s">
        <v>93</v>
      </c>
      <c r="D17" s="10" t="s">
        <v>111</v>
      </c>
      <c r="E17" s="10" t="s">
        <v>15</v>
      </c>
      <c r="F17" s="10">
        <v>1</v>
      </c>
      <c r="G17" s="11"/>
      <c r="H17" s="12">
        <f t="shared" si="0"/>
        <v>0</v>
      </c>
      <c r="I17" s="12">
        <f t="shared" si="2"/>
        <v>0</v>
      </c>
    </row>
    <row r="18" spans="1:9" ht="18" customHeight="1" x14ac:dyDescent="0.35">
      <c r="A18" s="68" t="s">
        <v>16</v>
      </c>
      <c r="B18" s="69"/>
      <c r="C18" s="70"/>
      <c r="D18" s="16"/>
      <c r="E18" s="16"/>
      <c r="F18" s="16"/>
      <c r="G18" s="16"/>
      <c r="H18" s="16"/>
      <c r="I18" s="16"/>
    </row>
    <row r="19" spans="1:9" ht="18.649999999999999" customHeight="1" x14ac:dyDescent="0.35">
      <c r="A19" s="8" t="s">
        <v>31</v>
      </c>
      <c r="B19" s="9" t="s">
        <v>68</v>
      </c>
      <c r="C19" s="10" t="s">
        <v>4</v>
      </c>
      <c r="D19" s="10" t="s">
        <v>8</v>
      </c>
      <c r="E19" s="10" t="s">
        <v>13</v>
      </c>
      <c r="F19" s="10">
        <v>8</v>
      </c>
      <c r="G19" s="11"/>
      <c r="H19" s="12">
        <f>F19*G19</f>
        <v>0</v>
      </c>
      <c r="I19" s="12">
        <f>H19*24</f>
        <v>0</v>
      </c>
    </row>
    <row r="20" spans="1:9" ht="18.649999999999999" customHeight="1" x14ac:dyDescent="0.35">
      <c r="A20" s="8" t="s">
        <v>32</v>
      </c>
      <c r="B20" s="9" t="s">
        <v>71</v>
      </c>
      <c r="C20" s="10" t="s">
        <v>69</v>
      </c>
      <c r="D20" s="10" t="s">
        <v>8</v>
      </c>
      <c r="E20" s="10" t="s">
        <v>70</v>
      </c>
      <c r="F20" s="10">
        <v>8</v>
      </c>
      <c r="G20" s="11"/>
      <c r="H20" s="12">
        <f t="shared" ref="H20:H27" si="4">F20*G20</f>
        <v>0</v>
      </c>
      <c r="I20" s="12">
        <f t="shared" ref="I20:I27" si="5">H20*24</f>
        <v>0</v>
      </c>
    </row>
    <row r="21" spans="1:9" ht="18.649999999999999" customHeight="1" x14ac:dyDescent="0.35">
      <c r="A21" s="8" t="s">
        <v>33</v>
      </c>
      <c r="B21" s="9" t="s">
        <v>72</v>
      </c>
      <c r="C21" s="10" t="s">
        <v>54</v>
      </c>
      <c r="D21" s="10" t="s">
        <v>8</v>
      </c>
      <c r="E21" s="10" t="s">
        <v>70</v>
      </c>
      <c r="F21" s="10">
        <v>4</v>
      </c>
      <c r="G21" s="11"/>
      <c r="H21" s="12">
        <f t="shared" si="4"/>
        <v>0</v>
      </c>
      <c r="I21" s="12">
        <f t="shared" si="5"/>
        <v>0</v>
      </c>
    </row>
    <row r="22" spans="1:9" ht="18.649999999999999" customHeight="1" x14ac:dyDescent="0.35">
      <c r="A22" s="8" t="s">
        <v>34</v>
      </c>
      <c r="B22" s="9" t="s">
        <v>126</v>
      </c>
      <c r="C22" s="10" t="s">
        <v>127</v>
      </c>
      <c r="D22" s="10" t="s">
        <v>8</v>
      </c>
      <c r="E22" s="10" t="s">
        <v>130</v>
      </c>
      <c r="F22" s="10">
        <v>40</v>
      </c>
      <c r="G22" s="11"/>
      <c r="H22" s="12">
        <f t="shared" ref="H22" si="6">F22*G22</f>
        <v>0</v>
      </c>
      <c r="I22" s="12">
        <f t="shared" si="5"/>
        <v>0</v>
      </c>
    </row>
    <row r="23" spans="1:9" ht="18.649999999999999" customHeight="1" x14ac:dyDescent="0.35">
      <c r="A23" s="8" t="s">
        <v>35</v>
      </c>
      <c r="B23" s="9" t="s">
        <v>95</v>
      </c>
      <c r="C23" s="10" t="s">
        <v>94</v>
      </c>
      <c r="D23" s="10" t="s">
        <v>8</v>
      </c>
      <c r="E23" s="10" t="s">
        <v>94</v>
      </c>
      <c r="F23" s="10">
        <v>4</v>
      </c>
      <c r="G23" s="11"/>
      <c r="H23" s="12">
        <f t="shared" si="4"/>
        <v>0</v>
      </c>
      <c r="I23" s="12">
        <f t="shared" si="5"/>
        <v>0</v>
      </c>
    </row>
    <row r="24" spans="1:9" ht="18.649999999999999" customHeight="1" x14ac:dyDescent="0.35">
      <c r="A24" s="8" t="s">
        <v>106</v>
      </c>
      <c r="B24" s="9" t="s">
        <v>123</v>
      </c>
      <c r="C24" s="10" t="s">
        <v>124</v>
      </c>
      <c r="D24" s="10" t="s">
        <v>8</v>
      </c>
      <c r="E24" s="10" t="s">
        <v>121</v>
      </c>
      <c r="F24" s="10">
        <v>5</v>
      </c>
      <c r="G24" s="11"/>
      <c r="H24" s="12">
        <f t="shared" si="4"/>
        <v>0</v>
      </c>
      <c r="I24" s="12">
        <f t="shared" si="5"/>
        <v>0</v>
      </c>
    </row>
    <row r="25" spans="1:9" ht="18.649999999999999" customHeight="1" x14ac:dyDescent="0.35">
      <c r="A25" s="8" t="s">
        <v>131</v>
      </c>
      <c r="B25" s="9" t="s">
        <v>135</v>
      </c>
      <c r="C25" s="10" t="s">
        <v>139</v>
      </c>
      <c r="D25" s="10" t="s">
        <v>8</v>
      </c>
      <c r="E25" s="10" t="s">
        <v>144</v>
      </c>
      <c r="F25" s="10">
        <v>4</v>
      </c>
      <c r="G25" s="11"/>
      <c r="H25" s="12">
        <f t="shared" si="4"/>
        <v>0</v>
      </c>
      <c r="I25" s="12">
        <f t="shared" si="5"/>
        <v>0</v>
      </c>
    </row>
    <row r="26" spans="1:9" ht="18.649999999999999" customHeight="1" x14ac:dyDescent="0.35">
      <c r="A26" s="8" t="s">
        <v>132</v>
      </c>
      <c r="B26" s="9" t="s">
        <v>136</v>
      </c>
      <c r="C26" s="10" t="s">
        <v>139</v>
      </c>
      <c r="D26" s="10" t="s">
        <v>8</v>
      </c>
      <c r="E26" s="10" t="s">
        <v>144</v>
      </c>
      <c r="F26" s="10">
        <v>4</v>
      </c>
      <c r="G26" s="11"/>
      <c r="H26" s="12">
        <f t="shared" si="4"/>
        <v>0</v>
      </c>
      <c r="I26" s="12">
        <f t="shared" si="5"/>
        <v>0</v>
      </c>
    </row>
    <row r="27" spans="1:9" ht="29.4" customHeight="1" x14ac:dyDescent="0.35">
      <c r="A27" s="8" t="s">
        <v>133</v>
      </c>
      <c r="B27" s="9" t="s">
        <v>137</v>
      </c>
      <c r="C27" s="17" t="s">
        <v>140</v>
      </c>
      <c r="D27" s="10" t="s">
        <v>142</v>
      </c>
      <c r="E27" s="10" t="s">
        <v>141</v>
      </c>
      <c r="F27" s="10">
        <v>4</v>
      </c>
      <c r="G27" s="11"/>
      <c r="H27" s="12">
        <f t="shared" si="4"/>
        <v>0</v>
      </c>
      <c r="I27" s="12">
        <f t="shared" si="5"/>
        <v>0</v>
      </c>
    </row>
    <row r="28" spans="1:9" ht="30" customHeight="1" x14ac:dyDescent="0.35">
      <c r="A28" s="8" t="s">
        <v>134</v>
      </c>
      <c r="B28" s="14" t="s">
        <v>98</v>
      </c>
      <c r="C28" s="18"/>
      <c r="D28" s="10" t="s">
        <v>105</v>
      </c>
      <c r="E28" s="10" t="s">
        <v>105</v>
      </c>
      <c r="F28" s="10">
        <v>24</v>
      </c>
      <c r="G28" s="11"/>
      <c r="H28" s="12">
        <f>G28*1</f>
        <v>0</v>
      </c>
      <c r="I28" s="12">
        <f>H28*24</f>
        <v>0</v>
      </c>
    </row>
    <row r="29" spans="1:9" ht="19.75" customHeight="1" x14ac:dyDescent="0.35">
      <c r="A29" s="76" t="s">
        <v>117</v>
      </c>
      <c r="B29" s="77"/>
      <c r="C29" s="77"/>
      <c r="D29" s="77"/>
      <c r="E29" s="77"/>
      <c r="F29" s="78"/>
      <c r="G29" s="57"/>
      <c r="H29" s="19">
        <f>SUM(H5:H28)</f>
        <v>0</v>
      </c>
      <c r="I29" s="19">
        <f>SUM(I5:I28)</f>
        <v>0</v>
      </c>
    </row>
    <row r="30" spans="1:9" s="22" customFormat="1" ht="10.75" customHeight="1" x14ac:dyDescent="0.35">
      <c r="A30" s="20"/>
      <c r="B30" s="20"/>
      <c r="C30" s="20"/>
      <c r="D30" s="20"/>
      <c r="E30" s="20"/>
      <c r="F30" s="20"/>
      <c r="G30" s="20"/>
      <c r="H30" s="21"/>
      <c r="I30" s="21"/>
    </row>
    <row r="31" spans="1:9" x14ac:dyDescent="0.35">
      <c r="A31" s="71" t="s">
        <v>128</v>
      </c>
      <c r="B31" s="72"/>
      <c r="C31" s="72"/>
      <c r="D31" s="23"/>
      <c r="E31" s="24"/>
      <c r="F31" s="24"/>
      <c r="G31" s="25"/>
      <c r="H31" s="26"/>
      <c r="I31" s="27"/>
    </row>
    <row r="32" spans="1:9" ht="33.65" customHeight="1" x14ac:dyDescent="0.35">
      <c r="A32" s="28" t="s">
        <v>36</v>
      </c>
      <c r="B32" s="54" t="s">
        <v>99</v>
      </c>
      <c r="C32" s="29" t="s">
        <v>96</v>
      </c>
      <c r="D32" s="30" t="s">
        <v>146</v>
      </c>
      <c r="E32" s="30" t="s">
        <v>97</v>
      </c>
      <c r="F32" s="30">
        <v>150</v>
      </c>
      <c r="G32" s="31"/>
      <c r="H32" s="32">
        <f>F32*G32</f>
        <v>0</v>
      </c>
      <c r="I32" s="32">
        <f>H32*6</f>
        <v>0</v>
      </c>
    </row>
    <row r="33" spans="1:9" ht="15" customHeight="1" x14ac:dyDescent="0.35">
      <c r="A33" s="60" t="s">
        <v>118</v>
      </c>
      <c r="B33" s="61"/>
      <c r="C33" s="61"/>
      <c r="D33" s="61"/>
      <c r="E33" s="61"/>
      <c r="F33" s="73"/>
      <c r="G33" s="34"/>
      <c r="H33" s="35">
        <f>SUM(H32:H32)</f>
        <v>0</v>
      </c>
      <c r="I33" s="35">
        <f>SUM(I32:I32)</f>
        <v>0</v>
      </c>
    </row>
    <row r="34" spans="1:9" ht="8" customHeight="1" x14ac:dyDescent="0.35">
      <c r="A34" s="74"/>
      <c r="B34" s="75"/>
      <c r="C34" s="75"/>
      <c r="D34" s="75"/>
      <c r="E34" s="75"/>
      <c r="F34" s="75"/>
      <c r="G34" s="36"/>
      <c r="H34" s="37"/>
      <c r="I34" s="38"/>
    </row>
    <row r="35" spans="1:9" ht="35.4" customHeight="1" x14ac:dyDescent="0.35">
      <c r="A35" s="3" t="s">
        <v>5</v>
      </c>
      <c r="B35" s="3" t="s">
        <v>6</v>
      </c>
      <c r="C35" s="3" t="s">
        <v>7</v>
      </c>
      <c r="D35" s="3" t="s">
        <v>18</v>
      </c>
      <c r="E35" s="1" t="s">
        <v>55</v>
      </c>
      <c r="F35" s="1" t="s">
        <v>116</v>
      </c>
      <c r="G35" s="4" t="s">
        <v>52</v>
      </c>
      <c r="H35" s="1" t="s">
        <v>107</v>
      </c>
      <c r="I35" s="1" t="s">
        <v>108</v>
      </c>
    </row>
    <row r="36" spans="1:9" ht="14.4" customHeight="1" x14ac:dyDescent="0.35">
      <c r="A36" s="62" t="s">
        <v>114</v>
      </c>
      <c r="B36" s="63"/>
      <c r="C36" s="64"/>
      <c r="D36" s="40"/>
      <c r="E36" s="40"/>
      <c r="F36" s="40"/>
      <c r="G36" s="40"/>
      <c r="H36" s="40"/>
      <c r="I36" s="40"/>
    </row>
    <row r="37" spans="1:9" ht="35.4" customHeight="1" x14ac:dyDescent="0.35">
      <c r="A37" s="8" t="s">
        <v>37</v>
      </c>
      <c r="B37" s="14" t="s">
        <v>75</v>
      </c>
      <c r="C37" s="10" t="s">
        <v>9</v>
      </c>
      <c r="D37" s="10" t="s">
        <v>111</v>
      </c>
      <c r="E37" s="10" t="s">
        <v>148</v>
      </c>
      <c r="F37" s="10">
        <v>10</v>
      </c>
      <c r="G37" s="11"/>
      <c r="H37" s="12">
        <f>F37*G37</f>
        <v>0</v>
      </c>
      <c r="I37" s="12">
        <f>H37*6</f>
        <v>0</v>
      </c>
    </row>
    <row r="38" spans="1:9" ht="33" customHeight="1" x14ac:dyDescent="0.35">
      <c r="A38" s="8" t="s">
        <v>38</v>
      </c>
      <c r="B38" s="14" t="s">
        <v>74</v>
      </c>
      <c r="C38" s="10" t="s">
        <v>9</v>
      </c>
      <c r="D38" s="10" t="s">
        <v>111</v>
      </c>
      <c r="E38" s="10" t="s">
        <v>148</v>
      </c>
      <c r="F38" s="10">
        <v>10</v>
      </c>
      <c r="G38" s="11"/>
      <c r="H38" s="12">
        <f>F38*G38</f>
        <v>0</v>
      </c>
      <c r="I38" s="12">
        <f t="shared" ref="I38:I41" si="7">H38*6</f>
        <v>0</v>
      </c>
    </row>
    <row r="39" spans="1:9" ht="34.75" customHeight="1" x14ac:dyDescent="0.35">
      <c r="A39" s="8" t="s">
        <v>39</v>
      </c>
      <c r="B39" s="14" t="s">
        <v>76</v>
      </c>
      <c r="C39" s="10" t="s">
        <v>9</v>
      </c>
      <c r="D39" s="10" t="s">
        <v>111</v>
      </c>
      <c r="E39" s="10" t="s">
        <v>148</v>
      </c>
      <c r="F39" s="10">
        <v>10</v>
      </c>
      <c r="G39" s="11"/>
      <c r="H39" s="12">
        <f>F39*G39</f>
        <v>0</v>
      </c>
      <c r="I39" s="12">
        <f t="shared" si="7"/>
        <v>0</v>
      </c>
    </row>
    <row r="40" spans="1:9" ht="33" customHeight="1" x14ac:dyDescent="0.35">
      <c r="A40" s="8" t="s">
        <v>40</v>
      </c>
      <c r="B40" s="14" t="s">
        <v>77</v>
      </c>
      <c r="C40" s="10" t="s">
        <v>9</v>
      </c>
      <c r="D40" s="10" t="s">
        <v>111</v>
      </c>
      <c r="E40" s="10" t="s">
        <v>148</v>
      </c>
      <c r="F40" s="10">
        <v>10</v>
      </c>
      <c r="G40" s="11"/>
      <c r="H40" s="12">
        <f>F40*G40</f>
        <v>0</v>
      </c>
      <c r="I40" s="12">
        <f t="shared" si="7"/>
        <v>0</v>
      </c>
    </row>
    <row r="41" spans="1:9" ht="32" customHeight="1" x14ac:dyDescent="0.35">
      <c r="A41" s="8" t="s">
        <v>41</v>
      </c>
      <c r="B41" s="14" t="s">
        <v>78</v>
      </c>
      <c r="C41" s="10" t="s">
        <v>12</v>
      </c>
      <c r="D41" s="10" t="s">
        <v>111</v>
      </c>
      <c r="E41" s="10" t="s">
        <v>148</v>
      </c>
      <c r="F41" s="10">
        <v>10</v>
      </c>
      <c r="G41" s="11"/>
      <c r="H41" s="12">
        <f>F41*G41</f>
        <v>0</v>
      </c>
      <c r="I41" s="12">
        <f t="shared" si="7"/>
        <v>0</v>
      </c>
    </row>
    <row r="42" spans="1:9" ht="18" customHeight="1" x14ac:dyDescent="0.35">
      <c r="A42" s="62" t="s">
        <v>113</v>
      </c>
      <c r="B42" s="63"/>
      <c r="C42" s="64"/>
      <c r="D42" s="39"/>
      <c r="E42" s="40"/>
      <c r="F42" s="40"/>
      <c r="G42" s="40"/>
      <c r="H42" s="40"/>
      <c r="I42" s="40"/>
    </row>
    <row r="43" spans="1:9" ht="29.4" customHeight="1" x14ac:dyDescent="0.35">
      <c r="A43" s="8" t="s">
        <v>42</v>
      </c>
      <c r="B43" s="33" t="s">
        <v>80</v>
      </c>
      <c r="C43" s="10" t="s">
        <v>10</v>
      </c>
      <c r="D43" s="10" t="s">
        <v>111</v>
      </c>
      <c r="E43" s="10" t="s">
        <v>148</v>
      </c>
      <c r="F43" s="8">
        <v>100</v>
      </c>
      <c r="G43" s="11"/>
      <c r="H43" s="12">
        <f>F43*G43</f>
        <v>0</v>
      </c>
      <c r="I43" s="12">
        <f>H43*6</f>
        <v>0</v>
      </c>
    </row>
    <row r="44" spans="1:9" ht="28" x14ac:dyDescent="0.35">
      <c r="A44" s="8" t="s">
        <v>44</v>
      </c>
      <c r="B44" s="33" t="s">
        <v>100</v>
      </c>
      <c r="C44" s="10" t="s">
        <v>10</v>
      </c>
      <c r="D44" s="10" t="s">
        <v>111</v>
      </c>
      <c r="E44" s="10" t="s">
        <v>148</v>
      </c>
      <c r="F44" s="8">
        <v>100</v>
      </c>
      <c r="G44" s="11"/>
      <c r="H44" s="12">
        <f t="shared" ref="H44:H52" si="8">F44*G44</f>
        <v>0</v>
      </c>
      <c r="I44" s="12">
        <f t="shared" ref="I44:I52" si="9">H44*6</f>
        <v>0</v>
      </c>
    </row>
    <row r="45" spans="1:9" ht="19.75" customHeight="1" x14ac:dyDescent="0.35">
      <c r="A45" s="8" t="s">
        <v>45</v>
      </c>
      <c r="B45" s="33" t="s">
        <v>101</v>
      </c>
      <c r="C45" s="10" t="s">
        <v>11</v>
      </c>
      <c r="D45" s="10" t="s">
        <v>111</v>
      </c>
      <c r="E45" s="10" t="s">
        <v>148</v>
      </c>
      <c r="F45" s="8">
        <v>100</v>
      </c>
      <c r="G45" s="11"/>
      <c r="H45" s="12">
        <f t="shared" si="8"/>
        <v>0</v>
      </c>
      <c r="I45" s="12">
        <f t="shared" si="9"/>
        <v>0</v>
      </c>
    </row>
    <row r="46" spans="1:9" ht="33" customHeight="1" x14ac:dyDescent="0.35">
      <c r="A46" s="8" t="s">
        <v>46</v>
      </c>
      <c r="B46" s="33" t="s">
        <v>102</v>
      </c>
      <c r="C46" s="10" t="s">
        <v>10</v>
      </c>
      <c r="D46" s="10" t="s">
        <v>111</v>
      </c>
      <c r="E46" s="10" t="s">
        <v>148</v>
      </c>
      <c r="F46" s="8">
        <v>100</v>
      </c>
      <c r="G46" s="11"/>
      <c r="H46" s="12">
        <f t="shared" si="8"/>
        <v>0</v>
      </c>
      <c r="I46" s="12">
        <f t="shared" si="9"/>
        <v>0</v>
      </c>
    </row>
    <row r="47" spans="1:9" ht="31.25" customHeight="1" x14ac:dyDescent="0.35">
      <c r="A47" s="8" t="s">
        <v>47</v>
      </c>
      <c r="B47" s="33" t="s">
        <v>81</v>
      </c>
      <c r="C47" s="10" t="s">
        <v>10</v>
      </c>
      <c r="D47" s="10" t="s">
        <v>111</v>
      </c>
      <c r="E47" s="10" t="s">
        <v>148</v>
      </c>
      <c r="F47" s="8">
        <v>100</v>
      </c>
      <c r="G47" s="11"/>
      <c r="H47" s="12">
        <f t="shared" si="8"/>
        <v>0</v>
      </c>
      <c r="I47" s="12">
        <f t="shared" si="9"/>
        <v>0</v>
      </c>
    </row>
    <row r="48" spans="1:9" ht="31.25" customHeight="1" x14ac:dyDescent="0.35">
      <c r="A48" s="8" t="s">
        <v>48</v>
      </c>
      <c r="B48" s="33" t="s">
        <v>103</v>
      </c>
      <c r="C48" s="10" t="s">
        <v>10</v>
      </c>
      <c r="D48" s="10" t="s">
        <v>111</v>
      </c>
      <c r="E48" s="10" t="s">
        <v>148</v>
      </c>
      <c r="F48" s="8">
        <v>100</v>
      </c>
      <c r="G48" s="11"/>
      <c r="H48" s="12">
        <f t="shared" si="8"/>
        <v>0</v>
      </c>
      <c r="I48" s="12">
        <f t="shared" si="9"/>
        <v>0</v>
      </c>
    </row>
    <row r="49" spans="1:9" ht="22.75" customHeight="1" x14ac:dyDescent="0.35">
      <c r="A49" s="8" t="s">
        <v>49</v>
      </c>
      <c r="B49" s="55" t="s">
        <v>82</v>
      </c>
      <c r="C49" s="10" t="s">
        <v>10</v>
      </c>
      <c r="D49" s="10" t="s">
        <v>111</v>
      </c>
      <c r="E49" s="10" t="s">
        <v>148</v>
      </c>
      <c r="F49" s="8">
        <v>100</v>
      </c>
      <c r="G49" s="11"/>
      <c r="H49" s="12">
        <f t="shared" si="8"/>
        <v>0</v>
      </c>
      <c r="I49" s="12">
        <f t="shared" si="9"/>
        <v>0</v>
      </c>
    </row>
    <row r="50" spans="1:9" ht="28.25" customHeight="1" x14ac:dyDescent="0.35">
      <c r="A50" s="8" t="s">
        <v>43</v>
      </c>
      <c r="B50" s="33" t="s">
        <v>149</v>
      </c>
      <c r="C50" s="10" t="s">
        <v>12</v>
      </c>
      <c r="D50" s="10" t="s">
        <v>111</v>
      </c>
      <c r="E50" s="10" t="s">
        <v>148</v>
      </c>
      <c r="F50" s="10">
        <v>20</v>
      </c>
      <c r="G50" s="11"/>
      <c r="H50" s="12">
        <f t="shared" si="8"/>
        <v>0</v>
      </c>
      <c r="I50" s="12">
        <f t="shared" si="9"/>
        <v>0</v>
      </c>
    </row>
    <row r="51" spans="1:9" ht="22.75" customHeight="1" x14ac:dyDescent="0.35">
      <c r="A51" s="8" t="s">
        <v>50</v>
      </c>
      <c r="B51" s="55" t="s">
        <v>104</v>
      </c>
      <c r="C51" s="10" t="s">
        <v>10</v>
      </c>
      <c r="D51" s="10" t="s">
        <v>111</v>
      </c>
      <c r="E51" s="10" t="s">
        <v>148</v>
      </c>
      <c r="F51" s="10">
        <v>100</v>
      </c>
      <c r="G51" s="11"/>
      <c r="H51" s="12">
        <f t="shared" si="8"/>
        <v>0</v>
      </c>
      <c r="I51" s="12">
        <f t="shared" si="9"/>
        <v>0</v>
      </c>
    </row>
    <row r="52" spans="1:9" ht="18.649999999999999" customHeight="1" x14ac:dyDescent="0.35">
      <c r="A52" s="8" t="s">
        <v>51</v>
      </c>
      <c r="B52" s="56" t="s">
        <v>83</v>
      </c>
      <c r="C52" s="10" t="s">
        <v>56</v>
      </c>
      <c r="D52" s="10" t="s">
        <v>111</v>
      </c>
      <c r="E52" s="10" t="s">
        <v>148</v>
      </c>
      <c r="F52" s="10">
        <v>60</v>
      </c>
      <c r="G52" s="11"/>
      <c r="H52" s="12">
        <f t="shared" si="8"/>
        <v>0</v>
      </c>
      <c r="I52" s="12">
        <f t="shared" si="9"/>
        <v>0</v>
      </c>
    </row>
    <row r="53" spans="1:9" ht="18.649999999999999" customHeight="1" x14ac:dyDescent="0.35">
      <c r="A53" s="60" t="s">
        <v>147</v>
      </c>
      <c r="B53" s="61"/>
      <c r="C53" s="61"/>
      <c r="D53" s="61"/>
      <c r="E53" s="61"/>
      <c r="F53" s="61"/>
      <c r="G53" s="42"/>
      <c r="H53" s="35">
        <f>SUM(H37:H52)</f>
        <v>0</v>
      </c>
      <c r="I53" s="35">
        <f>SUM(I37:I52)</f>
        <v>0</v>
      </c>
    </row>
    <row r="54" spans="1:9" x14ac:dyDescent="0.35">
      <c r="A54" s="62" t="s">
        <v>119</v>
      </c>
      <c r="B54" s="63"/>
      <c r="C54" s="63"/>
      <c r="D54" s="63"/>
      <c r="E54" s="63"/>
      <c r="F54" s="64"/>
      <c r="G54" s="40"/>
      <c r="H54" s="40"/>
      <c r="I54" s="40"/>
    </row>
    <row r="55" spans="1:9" ht="21" customHeight="1" x14ac:dyDescent="0.35">
      <c r="A55" s="8" t="s">
        <v>58</v>
      </c>
      <c r="B55" s="9" t="s">
        <v>59</v>
      </c>
      <c r="C55" s="10" t="s">
        <v>122</v>
      </c>
      <c r="D55" s="10" t="s">
        <v>120</v>
      </c>
      <c r="E55" s="10" t="s">
        <v>148</v>
      </c>
      <c r="F55" s="43">
        <v>24</v>
      </c>
      <c r="G55" s="11"/>
      <c r="H55" s="12">
        <f>F55*G55</f>
        <v>0</v>
      </c>
      <c r="I55" s="12">
        <f>H55</f>
        <v>0</v>
      </c>
    </row>
    <row r="56" spans="1:9" ht="19.25" customHeight="1" x14ac:dyDescent="0.35">
      <c r="A56" s="8" t="s">
        <v>61</v>
      </c>
      <c r="B56" s="9" t="s">
        <v>60</v>
      </c>
      <c r="C56" s="10" t="s">
        <v>122</v>
      </c>
      <c r="D56" s="10" t="s">
        <v>120</v>
      </c>
      <c r="E56" s="10" t="s">
        <v>148</v>
      </c>
      <c r="F56" s="43">
        <v>24</v>
      </c>
      <c r="G56" s="11"/>
      <c r="H56" s="12">
        <f t="shared" ref="H56:H57" si="10">F56*G56</f>
        <v>0</v>
      </c>
      <c r="I56" s="12">
        <f t="shared" ref="I56:I57" si="11">H56</f>
        <v>0</v>
      </c>
    </row>
    <row r="57" spans="1:9" ht="31" customHeight="1" x14ac:dyDescent="0.35">
      <c r="A57" s="8" t="s">
        <v>79</v>
      </c>
      <c r="B57" s="14" t="s">
        <v>84</v>
      </c>
      <c r="C57" s="10" t="s">
        <v>122</v>
      </c>
      <c r="D57" s="10" t="s">
        <v>120</v>
      </c>
      <c r="E57" s="10" t="s">
        <v>148</v>
      </c>
      <c r="F57" s="41">
        <v>12</v>
      </c>
      <c r="G57" s="11"/>
      <c r="H57" s="12">
        <f t="shared" si="10"/>
        <v>0</v>
      </c>
      <c r="I57" s="12">
        <f t="shared" si="11"/>
        <v>0</v>
      </c>
    </row>
    <row r="58" spans="1:9" ht="18" customHeight="1" x14ac:dyDescent="0.35">
      <c r="A58" s="60" t="s">
        <v>138</v>
      </c>
      <c r="B58" s="61"/>
      <c r="C58" s="61"/>
      <c r="D58" s="61"/>
      <c r="E58" s="61"/>
      <c r="F58" s="61"/>
      <c r="G58" s="42"/>
      <c r="H58" s="35">
        <f>SUM(H55:H57)</f>
        <v>0</v>
      </c>
      <c r="I58" s="35">
        <f>SUM(I55:I57)</f>
        <v>0</v>
      </c>
    </row>
    <row r="59" spans="1:9" ht="8" customHeight="1" x14ac:dyDescent="0.35">
      <c r="A59" s="65"/>
      <c r="B59" s="66"/>
      <c r="C59" s="66"/>
      <c r="D59" s="66"/>
      <c r="E59" s="66"/>
      <c r="F59" s="66"/>
      <c r="G59" s="44"/>
      <c r="H59" s="44"/>
      <c r="I59" s="45"/>
    </row>
    <row r="60" spans="1:9" x14ac:dyDescent="0.35">
      <c r="A60" s="46"/>
      <c r="B60" s="22"/>
      <c r="C60" s="47"/>
      <c r="D60" s="47"/>
      <c r="E60" s="47"/>
      <c r="F60" s="47"/>
      <c r="G60" s="22"/>
      <c r="H60" s="22"/>
      <c r="I60" s="22"/>
    </row>
    <row r="61" spans="1:9" x14ac:dyDescent="0.35">
      <c r="A61" s="46"/>
      <c r="B61" s="22" t="s">
        <v>115</v>
      </c>
      <c r="C61" s="48">
        <f>I29+I33+I53+I58</f>
        <v>0</v>
      </c>
      <c r="D61" s="48"/>
      <c r="E61" s="47"/>
      <c r="F61" s="47"/>
      <c r="G61" s="22"/>
      <c r="H61" s="22"/>
      <c r="I61" s="22"/>
    </row>
    <row r="62" spans="1:9" x14ac:dyDescent="0.35">
      <c r="A62" s="46"/>
      <c r="B62" s="49" t="s">
        <v>62</v>
      </c>
      <c r="C62" s="50">
        <f>SUM(C61:C61)</f>
        <v>0</v>
      </c>
      <c r="D62" s="50"/>
      <c r="E62" s="47"/>
      <c r="F62" s="47"/>
      <c r="G62" s="22"/>
      <c r="H62" s="22"/>
      <c r="I62" s="22"/>
    </row>
    <row r="63" spans="1:9" x14ac:dyDescent="0.35">
      <c r="A63" s="59" t="s">
        <v>57</v>
      </c>
      <c r="B63" s="59"/>
      <c r="C63" s="59"/>
      <c r="D63" s="59"/>
      <c r="E63" s="59"/>
      <c r="F63" s="59"/>
      <c r="G63" s="59"/>
      <c r="H63" s="59"/>
      <c r="I63" s="59"/>
    </row>
    <row r="64" spans="1:9" x14ac:dyDescent="0.35">
      <c r="A64" s="59"/>
      <c r="B64" s="59"/>
      <c r="C64" s="59"/>
      <c r="D64" s="59"/>
      <c r="E64" s="59"/>
      <c r="F64" s="59"/>
      <c r="G64" s="59"/>
      <c r="H64" s="59"/>
      <c r="I64" s="59"/>
    </row>
  </sheetData>
  <sortState xmlns:xlrd2="http://schemas.microsoft.com/office/spreadsheetml/2017/richdata2" ref="B18:E19">
    <sortCondition ref="B18"/>
  </sortState>
  <mergeCells count="15">
    <mergeCell ref="A1:I1"/>
    <mergeCell ref="A63:I64"/>
    <mergeCell ref="A58:F58"/>
    <mergeCell ref="A42:C42"/>
    <mergeCell ref="A59:F59"/>
    <mergeCell ref="A2:I2"/>
    <mergeCell ref="A4:C4"/>
    <mergeCell ref="A36:C36"/>
    <mergeCell ref="A31:C31"/>
    <mergeCell ref="A33:F33"/>
    <mergeCell ref="A34:F34"/>
    <mergeCell ref="A54:F54"/>
    <mergeCell ref="A18:C18"/>
    <mergeCell ref="A53:F53"/>
    <mergeCell ref="A29:F2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2" manualBreakCount="2">
    <brk id="32" max="8" man="1"/>
    <brk id="53" max="8" man="1"/>
  </rowBreaks>
</worksheet>
</file>

<file path=docMetadata/LabelInfo.xml><?xml version="1.0" encoding="utf-8"?>
<clbl:labelList xmlns:clbl="http://schemas.microsoft.com/office/2020/mipLabelMetadata">
  <clbl:label id="{65749c96-419f-4ed3-9b54-c51eb4b7dd53}" enabled="0" method="" siteId="{65749c96-419f-4ed3-9b54-c51eb4b7dd5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Rashid Marillier</dc:creator>
  <cp:lastModifiedBy>Evans Khosa</cp:lastModifiedBy>
  <dcterms:created xsi:type="dcterms:W3CDTF">2019-09-25T11:26:06Z</dcterms:created>
  <dcterms:modified xsi:type="dcterms:W3CDTF">2025-10-30T12:04:43Z</dcterms:modified>
</cp:coreProperties>
</file>